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0" windowWidth="23340" windowHeight="10650" activeTab="0"/>
  </bookViews>
  <sheets>
    <sheet name="成績表" sheetId="1" r:id="rId1"/>
  </sheets>
  <definedNames>
    <definedName name="_xlfn.RANK.AVG" hidden="1">#NAME?</definedName>
    <definedName name="_xlfn.RANK.EQ" hidden="1">#NAME?</definedName>
    <definedName name="_xlnm.Print_Area" localSheetId="0">'成績表'!$C$2:$AJ$13</definedName>
    <definedName name="リーグ">#REF!</definedName>
    <definedName name="成績" localSheetId="0">'成績表'!#REF!</definedName>
    <definedName name="成績表" localSheetId="0">'成績表'!$B$1:$AV$4</definedName>
    <definedName name="対戦成績">#REF!</definedName>
    <definedName name="得失点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12"/>
            <rFont val="ＭＳ Ｐゴシック"/>
            <family val="3"/>
          </rPr>
          <t>ここの順位を書き換えると、
下の表に自動的に並び変わります。</t>
        </r>
      </text>
    </comment>
    <comment ref="A1" authorId="0">
      <text>
        <r>
          <rPr>
            <b/>
            <sz val="12"/>
            <rFont val="ＭＳ Ｐゴシック"/>
            <family val="3"/>
          </rPr>
          <t>勝点、得失点、セット率より順位を入力すると、下段の成績表に順位順に並び替わります。</t>
        </r>
        <r>
          <rPr>
            <sz val="12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<sst xmlns="http://schemas.openxmlformats.org/spreadsheetml/2006/main" count="21" uniqueCount="20">
  <si>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チーム名</t>
  </si>
  <si>
    <t>勝点</t>
  </si>
  <si>
    <t>試合</t>
  </si>
  <si>
    <t>勝</t>
  </si>
  <si>
    <t>負</t>
  </si>
  <si>
    <t>順位</t>
  </si>
  <si>
    <t>得</t>
  </si>
  <si>
    <t>失</t>
  </si>
  <si>
    <t>点差</t>
  </si>
  <si>
    <t>粉河竜門</t>
  </si>
  <si>
    <t>分</t>
  </si>
  <si>
    <t>点</t>
  </si>
  <si>
    <t>貴志川Ａ</t>
  </si>
  <si>
    <t>調月</t>
  </si>
  <si>
    <t>２０１７年度　伊都・那賀リーグ</t>
  </si>
  <si>
    <t>ﾃﾞﾎﾟﾙﾀｰﾚ</t>
  </si>
  <si>
    <t>紀見北</t>
  </si>
  <si>
    <t>西部</t>
  </si>
  <si>
    <t>かつらぎ</t>
  </si>
  <si>
    <t>アズールＡ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</si>
</sst>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0.000"/>
    <numFmt numFmtId="179" formatCode="&quot;△&quot;\ #,##0;&quot;▲&quot;\ #,##0"/>
    <numFmt numFmtId="180" formatCode="mmm\-yyyy"/>
    <numFmt numFmtId="181" formatCode="0.0_);[Red]\(0.0\)"/>
    <numFmt numFmtId="182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Osaka"/>
      <family val="3"/>
    </font>
    <font>
      <sz val="12"/>
      <color indexed="8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 style="thick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 style="hair"/>
      <right style="hair"/>
      <top style="hair"/>
      <bottom style="thick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14" fontId="2" fillId="0" borderId="0" xfId="61" applyNumberFormat="1" applyFont="1" applyBorder="1" applyAlignment="1">
      <alignment horizontal="center" vertical="top"/>
      <protection/>
    </xf>
    <xf numFmtId="0" fontId="2" fillId="0" borderId="0" xfId="61" applyFont="1" applyProtection="1">
      <alignment/>
      <protection/>
    </xf>
    <xf numFmtId="0" fontId="5" fillId="0" borderId="0" xfId="61" applyFont="1" applyAlignment="1" applyProtection="1">
      <alignment horizontal="center"/>
      <protection/>
    </xf>
    <xf numFmtId="0" fontId="2" fillId="33" borderId="10" xfId="61" applyFont="1" applyFill="1" applyBorder="1" applyAlignment="1" applyProtection="1">
      <alignment horizontal="center" vertical="center"/>
      <protection/>
    </xf>
    <xf numFmtId="0" fontId="2" fillId="33" borderId="11" xfId="61" applyFont="1" applyFill="1" applyBorder="1" applyAlignment="1" applyProtection="1">
      <alignment vertical="center"/>
      <protection/>
    </xf>
    <xf numFmtId="0" fontId="4" fillId="33" borderId="10" xfId="61" applyFont="1" applyFill="1" applyBorder="1" applyAlignment="1" applyProtection="1">
      <alignment horizontal="center" vertical="center"/>
      <protection/>
    </xf>
    <xf numFmtId="0" fontId="4" fillId="33" borderId="10" xfId="61" applyFont="1" applyFill="1" applyBorder="1" applyAlignment="1" applyProtection="1">
      <alignment horizontal="left" vertical="center"/>
      <protection/>
    </xf>
    <xf numFmtId="0" fontId="4" fillId="33" borderId="12" xfId="61" applyFont="1" applyFill="1" applyBorder="1" applyAlignment="1" applyProtection="1">
      <alignment vertical="center"/>
      <protection/>
    </xf>
    <xf numFmtId="0" fontId="4" fillId="33" borderId="12" xfId="61" applyFont="1" applyFill="1" applyBorder="1" applyAlignment="1" applyProtection="1">
      <alignment horizontal="right" vertical="center"/>
      <protection/>
    </xf>
    <xf numFmtId="0" fontId="4" fillId="33" borderId="13" xfId="61" applyFont="1" applyFill="1" applyBorder="1" applyAlignment="1" applyProtection="1">
      <alignment horizontal="left" vertical="center"/>
      <protection/>
    </xf>
    <xf numFmtId="0" fontId="4" fillId="33" borderId="11" xfId="61" applyFont="1" applyFill="1" applyBorder="1" applyAlignment="1" applyProtection="1">
      <alignment vertical="center"/>
      <protection/>
    </xf>
    <xf numFmtId="0" fontId="2" fillId="33" borderId="10" xfId="61" applyFont="1" applyFill="1" applyBorder="1" applyAlignment="1" applyProtection="1">
      <alignment horizontal="left" vertical="center"/>
      <protection/>
    </xf>
    <xf numFmtId="0" fontId="2" fillId="33" borderId="12" xfId="61" applyFont="1" applyFill="1" applyBorder="1" applyAlignment="1" applyProtection="1">
      <alignment vertical="center"/>
      <protection/>
    </xf>
    <xf numFmtId="0" fontId="2" fillId="33" borderId="11" xfId="61" applyFont="1" applyFill="1" applyBorder="1" applyAlignment="1" applyProtection="1">
      <alignment horizontal="right" vertical="center"/>
      <protection/>
    </xf>
    <xf numFmtId="0" fontId="2" fillId="33" borderId="14" xfId="61" applyFont="1" applyFill="1" applyBorder="1" applyAlignment="1" applyProtection="1">
      <alignment horizontal="center" vertical="center"/>
      <protection/>
    </xf>
    <xf numFmtId="0" fontId="2" fillId="33" borderId="15" xfId="61" applyFont="1" applyFill="1" applyBorder="1" applyAlignment="1" applyProtection="1">
      <alignment horizontal="left" vertical="center"/>
      <protection/>
    </xf>
    <xf numFmtId="0" fontId="2" fillId="33" borderId="14" xfId="61" applyFont="1" applyFill="1" applyBorder="1" applyAlignment="1" applyProtection="1">
      <alignment horizontal="left" vertical="center"/>
      <protection/>
    </xf>
    <xf numFmtId="0" fontId="4" fillId="33" borderId="16" xfId="61" applyFont="1" applyFill="1" applyBorder="1" applyAlignment="1" applyProtection="1">
      <alignment vertical="center"/>
      <protection/>
    </xf>
    <xf numFmtId="0" fontId="2" fillId="33" borderId="16" xfId="61" applyFont="1" applyFill="1" applyBorder="1" applyAlignment="1" applyProtection="1">
      <alignment vertical="center"/>
      <protection/>
    </xf>
    <xf numFmtId="0" fontId="2" fillId="33" borderId="13" xfId="61" applyFont="1" applyFill="1" applyBorder="1" applyAlignment="1" applyProtection="1">
      <alignment horizontal="left" vertical="center"/>
      <protection/>
    </xf>
    <xf numFmtId="0" fontId="2" fillId="33" borderId="16" xfId="61" applyFont="1" applyFill="1" applyBorder="1" applyAlignment="1" applyProtection="1">
      <alignment horizontal="right" vertical="center"/>
      <protection/>
    </xf>
    <xf numFmtId="0" fontId="2" fillId="33" borderId="17" xfId="61" applyFont="1" applyFill="1" applyBorder="1" applyAlignment="1" applyProtection="1">
      <alignment vertical="center"/>
      <protection/>
    </xf>
    <xf numFmtId="0" fontId="4" fillId="33" borderId="14" xfId="61" applyFont="1" applyFill="1" applyBorder="1" applyAlignment="1" applyProtection="1">
      <alignment horizontal="center" vertical="center"/>
      <protection/>
    </xf>
    <xf numFmtId="0" fontId="4" fillId="33" borderId="15" xfId="61" applyFont="1" applyFill="1" applyBorder="1" applyAlignment="1" applyProtection="1">
      <alignment horizontal="left" vertical="center"/>
      <protection/>
    </xf>
    <xf numFmtId="0" fontId="2" fillId="34" borderId="18" xfId="61" applyFont="1" applyFill="1" applyBorder="1" applyAlignment="1" applyProtection="1">
      <alignment horizontal="center" vertical="top"/>
      <protection/>
    </xf>
    <xf numFmtId="0" fontId="2" fillId="34" borderId="19" xfId="61" applyFont="1" applyFill="1" applyBorder="1" applyAlignment="1" applyProtection="1">
      <alignment horizontal="center" vertical="top"/>
      <protection/>
    </xf>
    <xf numFmtId="0" fontId="2" fillId="34" borderId="20" xfId="61" applyFont="1" applyFill="1" applyBorder="1" applyAlignment="1" applyProtection="1">
      <alignment textRotation="255"/>
      <protection/>
    </xf>
    <xf numFmtId="0" fontId="2" fillId="34" borderId="21" xfId="61" applyFont="1" applyFill="1" applyBorder="1" applyAlignment="1" applyProtection="1">
      <alignment textRotation="255"/>
      <protection/>
    </xf>
    <xf numFmtId="0" fontId="2" fillId="33" borderId="22" xfId="61" applyFont="1" applyFill="1" applyBorder="1" applyAlignment="1" applyProtection="1">
      <alignment vertical="center"/>
      <protection/>
    </xf>
    <xf numFmtId="0" fontId="2" fillId="33" borderId="23" xfId="61" applyFont="1" applyFill="1" applyBorder="1" applyAlignment="1" applyProtection="1">
      <alignment horizontal="center" vertical="center"/>
      <protection/>
    </xf>
    <xf numFmtId="0" fontId="2" fillId="33" borderId="24" xfId="61" applyFont="1" applyFill="1" applyBorder="1" applyAlignment="1" applyProtection="1">
      <alignment horizontal="left" vertical="center"/>
      <protection/>
    </xf>
    <xf numFmtId="0" fontId="2" fillId="33" borderId="25" xfId="61" applyFont="1" applyFill="1" applyBorder="1" applyAlignment="1" applyProtection="1">
      <alignment vertical="center"/>
      <protection/>
    </xf>
    <xf numFmtId="0" fontId="2" fillId="33" borderId="23" xfId="61" applyFont="1" applyFill="1" applyBorder="1" applyAlignment="1" applyProtection="1">
      <alignment horizontal="left"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26" xfId="61" applyFont="1" applyFill="1" applyBorder="1" applyAlignment="1" applyProtection="1">
      <alignment vertical="center"/>
      <protection/>
    </xf>
    <xf numFmtId="0" fontId="8" fillId="33" borderId="27" xfId="61" applyFont="1" applyFill="1" applyBorder="1" applyAlignment="1" applyProtection="1">
      <alignment vertical="center"/>
      <protection/>
    </xf>
    <xf numFmtId="0" fontId="8" fillId="33" borderId="28" xfId="61" applyFont="1" applyFill="1" applyBorder="1" applyAlignment="1" applyProtection="1">
      <alignment vertical="center"/>
      <protection/>
    </xf>
    <xf numFmtId="0" fontId="8" fillId="33" borderId="29" xfId="61" applyNumberFormat="1" applyFont="1" applyFill="1" applyBorder="1" applyAlignment="1" applyProtection="1">
      <alignment vertical="center"/>
      <protection/>
    </xf>
    <xf numFmtId="0" fontId="8" fillId="33" borderId="30" xfId="61" applyNumberFormat="1" applyFont="1" applyFill="1" applyBorder="1" applyAlignment="1" applyProtection="1">
      <alignment vertical="center"/>
      <protection/>
    </xf>
    <xf numFmtId="0" fontId="4" fillId="33" borderId="14" xfId="61" applyFont="1" applyFill="1" applyBorder="1" applyAlignment="1" applyProtection="1">
      <alignment horizontal="left" vertical="center"/>
      <protection/>
    </xf>
    <xf numFmtId="0" fontId="4" fillId="33" borderId="10" xfId="61" applyFont="1" applyFill="1" applyBorder="1" applyAlignment="1" applyProtection="1">
      <alignment horizontal="right" vertical="center"/>
      <protection/>
    </xf>
    <xf numFmtId="0" fontId="4" fillId="33" borderId="14" xfId="61" applyFont="1" applyFill="1" applyBorder="1" applyAlignment="1" applyProtection="1">
      <alignment horizontal="right" vertical="center"/>
      <protection/>
    </xf>
    <xf numFmtId="0" fontId="2" fillId="33" borderId="14" xfId="61" applyFont="1" applyFill="1" applyBorder="1" applyAlignment="1" applyProtection="1">
      <alignment horizontal="right" vertical="center"/>
      <protection/>
    </xf>
    <xf numFmtId="0" fontId="8" fillId="33" borderId="29" xfId="61" applyFont="1" applyFill="1" applyBorder="1" applyAlignment="1" applyProtection="1">
      <alignment vertical="center"/>
      <protection/>
    </xf>
    <xf numFmtId="0" fontId="8" fillId="33" borderId="30" xfId="61" applyFont="1" applyFill="1" applyBorder="1" applyAlignment="1" applyProtection="1">
      <alignment vertical="center"/>
      <protection/>
    </xf>
    <xf numFmtId="0" fontId="2" fillId="33" borderId="27" xfId="61" applyFont="1" applyFill="1" applyBorder="1" applyAlignment="1" applyProtection="1">
      <alignment horizontal="right" vertical="center"/>
      <protection/>
    </xf>
    <xf numFmtId="0" fontId="2" fillId="33" borderId="31" xfId="61" applyFont="1" applyFill="1" applyBorder="1" applyAlignment="1" applyProtection="1">
      <alignment horizontal="center" vertical="center"/>
      <protection/>
    </xf>
    <xf numFmtId="0" fontId="2" fillId="33" borderId="32" xfId="61" applyFont="1" applyFill="1" applyBorder="1" applyAlignment="1" applyProtection="1">
      <alignment horizontal="left" vertical="center"/>
      <protection/>
    </xf>
    <xf numFmtId="0" fontId="2" fillId="33" borderId="31" xfId="61" applyFont="1" applyFill="1" applyBorder="1" applyAlignment="1" applyProtection="1">
      <alignment horizontal="left" vertical="center"/>
      <protection/>
    </xf>
    <xf numFmtId="0" fontId="2" fillId="33" borderId="27" xfId="61" applyFont="1" applyFill="1" applyBorder="1" applyAlignment="1" applyProtection="1">
      <alignment vertical="center"/>
      <protection/>
    </xf>
    <xf numFmtId="0" fontId="9" fillId="33" borderId="33" xfId="61" applyFont="1" applyFill="1" applyBorder="1" applyAlignment="1" applyProtection="1">
      <alignment horizontal="center" vertical="center"/>
      <protection/>
    </xf>
    <xf numFmtId="0" fontId="9" fillId="33" borderId="34" xfId="61" applyFont="1" applyFill="1" applyBorder="1" applyAlignment="1" applyProtection="1">
      <alignment horizontal="center" vertical="center"/>
      <protection/>
    </xf>
    <xf numFmtId="0" fontId="2" fillId="33" borderId="35" xfId="61" applyFont="1" applyFill="1" applyBorder="1" applyAlignment="1" applyProtection="1">
      <alignment vertical="center"/>
      <protection/>
    </xf>
    <xf numFmtId="0" fontId="2" fillId="0" borderId="20" xfId="61" applyFont="1" applyBorder="1" applyAlignment="1" applyProtection="1">
      <alignment horizontal="center" vertical="center" textRotation="255"/>
      <protection/>
    </xf>
    <xf numFmtId="0" fontId="0" fillId="0" borderId="18" xfId="0" applyBorder="1" applyAlignment="1">
      <alignment horizontal="center" vertical="center" textRotation="255"/>
    </xf>
    <xf numFmtId="0" fontId="9" fillId="0" borderId="36" xfId="61" applyFont="1" applyBorder="1" applyAlignment="1" applyProtection="1">
      <alignment horizontal="center" vertical="center"/>
      <protection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0" borderId="18" xfId="61" applyFont="1" applyBorder="1" applyAlignment="1" applyProtection="1">
      <alignment horizontal="center" vertical="center" textRotation="255"/>
      <protection/>
    </xf>
    <xf numFmtId="0" fontId="2" fillId="34" borderId="20" xfId="61" applyNumberFormat="1" applyFont="1" applyFill="1" applyBorder="1" applyAlignment="1" applyProtection="1">
      <alignment horizontal="center" vertical="center" textRotation="255"/>
      <protection/>
    </xf>
    <xf numFmtId="0" fontId="0" fillId="0" borderId="18" xfId="0" applyBorder="1" applyAlignment="1" applyProtection="1">
      <alignment horizontal="center" vertical="center" textRotation="255"/>
      <protection/>
    </xf>
    <xf numFmtId="14" fontId="2" fillId="0" borderId="0" xfId="61" applyNumberFormat="1" applyFont="1" applyBorder="1" applyAlignment="1" applyProtection="1">
      <alignment horizontal="center" vertical="center"/>
      <protection/>
    </xf>
    <xf numFmtId="0" fontId="5" fillId="0" borderId="0" xfId="61" applyFont="1" applyAlignment="1" applyProtection="1">
      <alignment horizontal="center"/>
      <protection/>
    </xf>
    <xf numFmtId="0" fontId="9" fillId="0" borderId="40" xfId="61" applyFont="1" applyBorder="1" applyAlignment="1" applyProtection="1">
      <alignment horizontal="center" vertical="center"/>
      <protection/>
    </xf>
    <xf numFmtId="0" fontId="9" fillId="0" borderId="41" xfId="61" applyFont="1" applyBorder="1" applyAlignment="1" applyProtection="1">
      <alignment horizontal="center" vertical="center"/>
      <protection/>
    </xf>
    <xf numFmtId="0" fontId="9" fillId="0" borderId="42" xfId="61" applyFont="1" applyBorder="1" applyAlignment="1" applyProtection="1">
      <alignment horizontal="center" vertical="center"/>
      <protection/>
    </xf>
    <xf numFmtId="0" fontId="9" fillId="0" borderId="37" xfId="61" applyFont="1" applyBorder="1" applyAlignment="1" applyProtection="1">
      <alignment horizontal="center" vertical="center"/>
      <protection/>
    </xf>
    <xf numFmtId="0" fontId="9" fillId="0" borderId="21" xfId="61" applyFont="1" applyBorder="1" applyAlignment="1" applyProtection="1">
      <alignment horizontal="center" vertical="center"/>
      <protection/>
    </xf>
    <xf numFmtId="0" fontId="9" fillId="0" borderId="43" xfId="61" applyFont="1" applyBorder="1" applyAlignment="1" applyProtection="1">
      <alignment horizontal="center" vertical="center"/>
      <protection/>
    </xf>
    <xf numFmtId="0" fontId="9" fillId="0" borderId="39" xfId="61" applyFont="1" applyBorder="1" applyAlignment="1" applyProtection="1">
      <alignment horizontal="center" vertical="center"/>
      <protection/>
    </xf>
    <xf numFmtId="0" fontId="9" fillId="0" borderId="19" xfId="61" applyFont="1" applyBorder="1" applyAlignment="1" applyProtection="1">
      <alignment horizontal="center" vertical="center"/>
      <protection/>
    </xf>
    <xf numFmtId="0" fontId="2" fillId="0" borderId="44" xfId="61" applyFont="1" applyBorder="1" applyAlignment="1" applyProtection="1">
      <alignment horizontal="center" vertical="center" textRotation="255"/>
      <protection/>
    </xf>
    <xf numFmtId="0" fontId="2" fillId="0" borderId="45" xfId="61" applyFont="1" applyBorder="1" applyAlignment="1" applyProtection="1">
      <alignment horizontal="center" vertical="center" textRotation="255"/>
      <protection/>
    </xf>
    <xf numFmtId="0" fontId="9" fillId="0" borderId="38" xfId="6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ジュニア成績 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27</xdr:col>
      <xdr:colOff>9525</xdr:colOff>
      <xdr:row>13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724025" y="1762125"/>
          <a:ext cx="8810625" cy="406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O13"/>
  <sheetViews>
    <sheetView tabSelected="1" zoomScale="75" zoomScaleNormal="75" zoomScalePageLayoutView="0" workbookViewId="0" topLeftCell="C1">
      <selection activeCell="AA18" sqref="AA18"/>
    </sheetView>
  </sheetViews>
  <sheetFormatPr defaultColWidth="10.625" defaultRowHeight="13.5"/>
  <cols>
    <col min="1" max="1" width="4.50390625" style="1" customWidth="1"/>
    <col min="2" max="2" width="3.75390625" style="1" customWidth="1"/>
    <col min="3" max="3" width="14.25390625" style="1" customWidth="1"/>
    <col min="4" max="4" width="5.00390625" style="1" customWidth="1"/>
    <col min="5" max="5" width="4.375" style="1" customWidth="1"/>
    <col min="6" max="7" width="5.00390625" style="1" customWidth="1"/>
    <col min="8" max="8" width="4.375" style="1" customWidth="1"/>
    <col min="9" max="10" width="5.00390625" style="1" customWidth="1"/>
    <col min="11" max="11" width="4.375" style="1" customWidth="1"/>
    <col min="12" max="13" width="5.00390625" style="1" customWidth="1"/>
    <col min="14" max="14" width="4.375" style="1" customWidth="1"/>
    <col min="15" max="16" width="5.00390625" style="1" customWidth="1"/>
    <col min="17" max="17" width="4.375" style="1" customWidth="1"/>
    <col min="18" max="19" width="5.00390625" style="1" customWidth="1"/>
    <col min="20" max="20" width="4.375" style="1" customWidth="1"/>
    <col min="21" max="22" width="5.00390625" style="1" customWidth="1"/>
    <col min="23" max="23" width="4.375" style="1" customWidth="1"/>
    <col min="24" max="27" width="5.00390625" style="1" customWidth="1"/>
    <col min="28" max="33" width="3.875" style="1" customWidth="1"/>
    <col min="34" max="34" width="4.625" style="1" customWidth="1"/>
    <col min="35" max="35" width="4.875" style="1" customWidth="1"/>
    <col min="36" max="36" width="3.75390625" style="1" customWidth="1"/>
    <col min="37" max="37" width="6.75390625" style="1" customWidth="1"/>
    <col min="38" max="38" width="4.75390625" style="1" customWidth="1"/>
    <col min="39" max="39" width="5.25390625" style="1" customWidth="1"/>
    <col min="40" max="40" width="5.625" style="1" customWidth="1"/>
    <col min="41" max="41" width="13.625" style="1" customWidth="1"/>
    <col min="42" max="42" width="13.375" style="1" customWidth="1"/>
    <col min="43" max="43" width="15.25390625" style="1" customWidth="1"/>
    <col min="44" max="48" width="8.625" style="1" customWidth="1"/>
    <col min="49" max="52" width="3.00390625" style="1" customWidth="1"/>
    <col min="53" max="53" width="3.625" style="1" customWidth="1"/>
    <col min="54" max="56" width="3.00390625" style="1" customWidth="1"/>
    <col min="57" max="16384" width="10.625" style="1" customWidth="1"/>
  </cols>
  <sheetData>
    <row r="1" ht="24" customHeight="1"/>
    <row r="2" spans="1:39" ht="39" customHeight="1">
      <c r="A2" s="4"/>
      <c r="B2" s="4"/>
      <c r="C2" s="66" t="s">
        <v>14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5"/>
      <c r="AK2" s="2"/>
      <c r="AL2" s="2"/>
      <c r="AM2" s="2"/>
    </row>
    <row r="3" spans="1:39" ht="33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5">
        <f ca="1">TODAY()</f>
        <v>43128</v>
      </c>
      <c r="AI3" s="65"/>
      <c r="AJ3" s="65"/>
      <c r="AK3" s="3"/>
      <c r="AL3" s="3"/>
      <c r="AM3" s="3"/>
    </row>
    <row r="4" spans="1:36" ht="21" customHeight="1" thickTop="1">
      <c r="A4" s="4"/>
      <c r="B4" s="4"/>
      <c r="C4" s="67" t="s">
        <v>0</v>
      </c>
      <c r="D4" s="69" t="str">
        <f>C6</f>
        <v>ﾃﾞﾎﾟﾙﾀｰﾚ</v>
      </c>
      <c r="E4" s="70"/>
      <c r="F4" s="71"/>
      <c r="G4" s="58" t="str">
        <f>C7</f>
        <v>紀見北</v>
      </c>
      <c r="H4" s="70"/>
      <c r="I4" s="71"/>
      <c r="J4" s="58" t="str">
        <f>C8</f>
        <v>西部</v>
      </c>
      <c r="K4" s="70"/>
      <c r="L4" s="71"/>
      <c r="M4" s="58" t="str">
        <f>C9</f>
        <v>かつらぎ</v>
      </c>
      <c r="N4" s="70"/>
      <c r="O4" s="71"/>
      <c r="P4" s="58" t="str">
        <f>C10</f>
        <v>貴志川Ａ</v>
      </c>
      <c r="Q4" s="70"/>
      <c r="R4" s="71"/>
      <c r="S4" s="58" t="str">
        <f>C11</f>
        <v>アズールＡ</v>
      </c>
      <c r="T4" s="70"/>
      <c r="U4" s="71"/>
      <c r="V4" s="58" t="str">
        <f>C12</f>
        <v>調月</v>
      </c>
      <c r="W4" s="70"/>
      <c r="X4" s="71"/>
      <c r="Y4" s="58" t="str">
        <f>C13</f>
        <v>粉河竜門</v>
      </c>
      <c r="Z4" s="59"/>
      <c r="AA4" s="59"/>
      <c r="AB4" s="56" t="s">
        <v>1</v>
      </c>
      <c r="AC4" s="56" t="s">
        <v>2</v>
      </c>
      <c r="AD4" s="56" t="s">
        <v>3</v>
      </c>
      <c r="AE4" s="56" t="s">
        <v>4</v>
      </c>
      <c r="AF4" s="56" t="s">
        <v>10</v>
      </c>
      <c r="AG4" s="29" t="s">
        <v>6</v>
      </c>
      <c r="AH4" s="30" t="s">
        <v>7</v>
      </c>
      <c r="AI4" s="63" t="s">
        <v>8</v>
      </c>
      <c r="AJ4" s="75" t="s">
        <v>5</v>
      </c>
    </row>
    <row r="5" spans="1:36" ht="21.75" customHeight="1" thickBot="1">
      <c r="A5" s="4"/>
      <c r="B5" s="4"/>
      <c r="C5" s="68"/>
      <c r="D5" s="72"/>
      <c r="E5" s="73"/>
      <c r="F5" s="74"/>
      <c r="G5" s="77"/>
      <c r="H5" s="73"/>
      <c r="I5" s="74"/>
      <c r="J5" s="77"/>
      <c r="K5" s="73"/>
      <c r="L5" s="74"/>
      <c r="M5" s="77"/>
      <c r="N5" s="73"/>
      <c r="O5" s="74"/>
      <c r="P5" s="77"/>
      <c r="Q5" s="73"/>
      <c r="R5" s="74"/>
      <c r="S5" s="77"/>
      <c r="T5" s="73"/>
      <c r="U5" s="74"/>
      <c r="V5" s="77"/>
      <c r="W5" s="73"/>
      <c r="X5" s="74"/>
      <c r="Y5" s="60"/>
      <c r="Z5" s="61"/>
      <c r="AA5" s="61"/>
      <c r="AB5" s="62"/>
      <c r="AC5" s="62"/>
      <c r="AD5" s="62"/>
      <c r="AE5" s="62"/>
      <c r="AF5" s="57"/>
      <c r="AG5" s="27" t="s">
        <v>11</v>
      </c>
      <c r="AH5" s="28" t="s">
        <v>11</v>
      </c>
      <c r="AI5" s="64"/>
      <c r="AJ5" s="76"/>
    </row>
    <row r="6" spans="1:41" ht="39.75" customHeight="1">
      <c r="A6" s="4"/>
      <c r="B6" s="4"/>
      <c r="C6" s="53" t="s">
        <v>15</v>
      </c>
      <c r="D6" s="24"/>
      <c r="E6" s="17"/>
      <c r="F6" s="18"/>
      <c r="G6" s="7">
        <v>6</v>
      </c>
      <c r="H6" s="17" t="str">
        <f>IF(G6="","",IF(G6=I6,"△",IF(G6&gt;I6,"◎","●")))</f>
        <v>◎</v>
      </c>
      <c r="I6" s="19">
        <v>0</v>
      </c>
      <c r="J6" s="7">
        <v>1</v>
      </c>
      <c r="K6" s="17" t="str">
        <f>IF(J6="","",IF(J6=L6,"△",IF(J6&gt;L6,"◎","●")))</f>
        <v>◎</v>
      </c>
      <c r="L6" s="19">
        <v>0</v>
      </c>
      <c r="M6" s="7">
        <v>4</v>
      </c>
      <c r="N6" s="17" t="str">
        <f>IF(M6="","",IF(M6=O6,"△",IF(M6&gt;O6,"◎","●")))</f>
        <v>◎</v>
      </c>
      <c r="O6" s="19">
        <v>1</v>
      </c>
      <c r="P6" s="7">
        <v>5</v>
      </c>
      <c r="Q6" s="17" t="str">
        <f>IF(P6="","",IF(P6=R6,"△",IF(P6&gt;R6,"◎","●")))</f>
        <v>◎</v>
      </c>
      <c r="R6" s="19">
        <v>1</v>
      </c>
      <c r="S6" s="7">
        <v>3</v>
      </c>
      <c r="T6" s="17" t="str">
        <f>IF(S6="","",IF(S6=U6,"△",IF(S6&gt;U6,"◎","●")))</f>
        <v>◎</v>
      </c>
      <c r="U6" s="19">
        <v>1</v>
      </c>
      <c r="V6" s="13">
        <v>2</v>
      </c>
      <c r="W6" s="25" t="str">
        <f>IF(V6="","",IF(V6=X6,"△",IF(V6&gt;X6,"◎","●")))</f>
        <v>◎</v>
      </c>
      <c r="X6" s="26">
        <v>1</v>
      </c>
      <c r="Y6" s="44">
        <v>1</v>
      </c>
      <c r="Z6" s="25" t="str">
        <f aca="true" t="shared" si="0" ref="Z6:Z12">IF(Y6="","",IF(Y6=AA6,"△",IF(Y6&gt;AA6,"◎","●")))</f>
        <v>◎</v>
      </c>
      <c r="AA6" s="42">
        <v>0</v>
      </c>
      <c r="AB6" s="46">
        <f>(AD6*3)+(AF6*1)</f>
        <v>21</v>
      </c>
      <c r="AC6" s="7">
        <f>AD6+AE6+AF6</f>
        <v>7</v>
      </c>
      <c r="AD6" s="7">
        <f aca="true" t="shared" si="1" ref="AD6:AD13">COUNTIF(D6:AA6,"◎")</f>
        <v>7</v>
      </c>
      <c r="AE6" s="7">
        <f aca="true" t="shared" si="2" ref="AE6:AE13">COUNTIF(D6:AA6,"●")</f>
        <v>0</v>
      </c>
      <c r="AF6" s="7">
        <f aca="true" t="shared" si="3" ref="AF6:AF13">COUNTIF(E6:AB6,"△")</f>
        <v>0</v>
      </c>
      <c r="AG6" s="36">
        <f aca="true" t="shared" si="4" ref="AG6:AG13">IF(D6="",0,D6)+IF(G6="",0,G6)+IF(J6="",0,J6)+IF(M6="",0,M6)+IF(P6="",0,P6)+IF(S6="",0,S6)+IF(V6="",0,V6)+IF(Y6="",0,Y6)</f>
        <v>22</v>
      </c>
      <c r="AH6" s="7">
        <f aca="true" t="shared" si="5" ref="AH6:AH13">IF(F6="",0,F6)+IF(I6="",0,I6)+IF(L6="",0,L6)+IF(O6="",0,O6)+IF(R6="",0,R6)+IF(U6="",0,U6)+IF(X6="",0,X6)+IF(AA6="",0,AA6)</f>
        <v>4</v>
      </c>
      <c r="AI6" s="40">
        <f>AG6-AH6</f>
        <v>18</v>
      </c>
      <c r="AJ6" s="37">
        <f>_xlfn.RANK.AVG(AO6,AO6:AO13,0)</f>
        <v>1</v>
      </c>
      <c r="AL6" s="1">
        <f>AD6</f>
        <v>7</v>
      </c>
      <c r="AM6" s="1">
        <f>AE6</f>
        <v>0</v>
      </c>
      <c r="AN6" s="1">
        <f>AF6</f>
        <v>0</v>
      </c>
      <c r="AO6" s="1">
        <f aca="true" t="shared" si="6" ref="AO6:AO13">(AB6*100)+AI6</f>
        <v>2118</v>
      </c>
    </row>
    <row r="7" spans="1:41" ht="39.75" customHeight="1">
      <c r="A7" s="4"/>
      <c r="B7" s="4"/>
      <c r="C7" s="53" t="s">
        <v>16</v>
      </c>
      <c r="D7" s="20">
        <v>0</v>
      </c>
      <c r="E7" s="8" t="str">
        <f aca="true" t="shared" si="7" ref="E7:E13">IF(D7="","",IF(D7=F7,"△",IF(D7&gt;F7,"◎","●")))</f>
        <v>●</v>
      </c>
      <c r="F7" s="12">
        <v>6</v>
      </c>
      <c r="G7" s="10"/>
      <c r="H7" s="8"/>
      <c r="I7" s="9"/>
      <c r="J7" s="10">
        <v>1</v>
      </c>
      <c r="K7" s="8" t="str">
        <f aca="true" t="shared" si="8" ref="K7:K13">IF(J7="","",IF(J7=L7,"△",IF(J7&gt;L7,"◎","●")))</f>
        <v>●</v>
      </c>
      <c r="L7" s="9">
        <v>7</v>
      </c>
      <c r="M7" s="10">
        <v>3</v>
      </c>
      <c r="N7" s="8" t="str">
        <f aca="true" t="shared" si="9" ref="N7:N13">IF(M7="","",IF(M7=O7,"△",IF(M7&gt;O7,"◎","●")))</f>
        <v>●</v>
      </c>
      <c r="O7" s="9">
        <v>4</v>
      </c>
      <c r="P7" s="10">
        <v>4</v>
      </c>
      <c r="Q7" s="8" t="str">
        <f aca="true" t="shared" si="10" ref="Q7:Q13">IF(P7="","",IF(P7=R7,"△",IF(P7&gt;R7,"◎","●")))</f>
        <v>◎</v>
      </c>
      <c r="R7" s="9">
        <v>2</v>
      </c>
      <c r="S7" s="10">
        <v>1</v>
      </c>
      <c r="T7" s="8" t="str">
        <f aca="true" t="shared" si="11" ref="T7:T13">IF(S7="","",IF(S7=U7,"△",IF(S7&gt;U7,"◎","●")))</f>
        <v>●</v>
      </c>
      <c r="U7" s="9">
        <v>3</v>
      </c>
      <c r="V7" s="11">
        <v>1</v>
      </c>
      <c r="W7" s="8" t="str">
        <f aca="true" t="shared" si="12" ref="W7:W13">IF(V7="","",IF(V7=X7,"△",IF(V7&gt;X7,"◎","●")))</f>
        <v>●</v>
      </c>
      <c r="X7" s="12">
        <v>2</v>
      </c>
      <c r="Y7" s="43">
        <v>2</v>
      </c>
      <c r="Z7" s="8" t="str">
        <f t="shared" si="0"/>
        <v>●</v>
      </c>
      <c r="AA7" s="9">
        <v>6</v>
      </c>
      <c r="AB7" s="46">
        <f aca="true" t="shared" si="13" ref="AB7:AB13">(AD7*3)+(AF7*1)</f>
        <v>3</v>
      </c>
      <c r="AC7" s="7">
        <f aca="true" t="shared" si="14" ref="AC7:AC13">AD7+AE7+AF7</f>
        <v>7</v>
      </c>
      <c r="AD7" s="13">
        <f t="shared" si="1"/>
        <v>1</v>
      </c>
      <c r="AE7" s="13">
        <f t="shared" si="2"/>
        <v>6</v>
      </c>
      <c r="AF7" s="7">
        <f t="shared" si="3"/>
        <v>0</v>
      </c>
      <c r="AG7" s="36">
        <f t="shared" si="4"/>
        <v>12</v>
      </c>
      <c r="AH7" s="7">
        <f t="shared" si="5"/>
        <v>30</v>
      </c>
      <c r="AI7" s="40">
        <f aca="true" t="shared" si="15" ref="AI7:AI13">AG7-AH7</f>
        <v>-18</v>
      </c>
      <c r="AJ7" s="37">
        <f>_xlfn.RANK.AVG(AO7,AO6:AO13,0)</f>
        <v>8</v>
      </c>
      <c r="AL7" s="1">
        <f aca="true" t="shared" si="16" ref="AL7:AL13">AD7</f>
        <v>1</v>
      </c>
      <c r="AM7" s="1">
        <f aca="true" t="shared" si="17" ref="AM7:AM13">AE7</f>
        <v>6</v>
      </c>
      <c r="AN7" s="1">
        <f aca="true" t="shared" si="18" ref="AN7:AN13">AF7</f>
        <v>0</v>
      </c>
      <c r="AO7" s="1">
        <f t="shared" si="6"/>
        <v>282</v>
      </c>
    </row>
    <row r="8" spans="1:41" ht="39.75" customHeight="1">
      <c r="A8" s="4"/>
      <c r="B8" s="4"/>
      <c r="C8" s="53" t="s">
        <v>17</v>
      </c>
      <c r="D8" s="21">
        <v>0</v>
      </c>
      <c r="E8" s="6" t="str">
        <f t="shared" si="7"/>
        <v>●</v>
      </c>
      <c r="F8" s="22">
        <v>1</v>
      </c>
      <c r="G8" s="15">
        <v>7</v>
      </c>
      <c r="H8" s="6" t="str">
        <f aca="true" t="shared" si="19" ref="H8:H13">IF(G8="","",IF(G8=I8,"△",IF(G8&gt;I8,"◎","●")))</f>
        <v>◎</v>
      </c>
      <c r="I8" s="14">
        <v>1</v>
      </c>
      <c r="J8" s="15"/>
      <c r="K8" s="6"/>
      <c r="L8" s="14"/>
      <c r="M8" s="15">
        <v>0</v>
      </c>
      <c r="N8" s="6" t="str">
        <f t="shared" si="9"/>
        <v>●</v>
      </c>
      <c r="O8" s="14">
        <v>2</v>
      </c>
      <c r="P8" s="15">
        <v>1</v>
      </c>
      <c r="Q8" s="6" t="str">
        <f t="shared" si="10"/>
        <v>●</v>
      </c>
      <c r="R8" s="14">
        <v>3</v>
      </c>
      <c r="S8" s="15">
        <v>0</v>
      </c>
      <c r="T8" s="6" t="str">
        <f t="shared" si="11"/>
        <v>●</v>
      </c>
      <c r="U8" s="14">
        <v>1</v>
      </c>
      <c r="V8" s="16">
        <v>3</v>
      </c>
      <c r="W8" s="17" t="str">
        <f t="shared" si="12"/>
        <v>◎</v>
      </c>
      <c r="X8" s="18">
        <v>1</v>
      </c>
      <c r="Y8" s="45">
        <v>3</v>
      </c>
      <c r="Z8" s="17" t="str">
        <f t="shared" si="0"/>
        <v>◎</v>
      </c>
      <c r="AA8" s="19">
        <v>1</v>
      </c>
      <c r="AB8" s="46">
        <f t="shared" si="13"/>
        <v>9</v>
      </c>
      <c r="AC8" s="7">
        <f t="shared" si="14"/>
        <v>7</v>
      </c>
      <c r="AD8" s="7">
        <f t="shared" si="1"/>
        <v>3</v>
      </c>
      <c r="AE8" s="7">
        <f t="shared" si="2"/>
        <v>4</v>
      </c>
      <c r="AF8" s="7">
        <f t="shared" si="3"/>
        <v>0</v>
      </c>
      <c r="AG8" s="36">
        <f t="shared" si="4"/>
        <v>14</v>
      </c>
      <c r="AH8" s="7">
        <f t="shared" si="5"/>
        <v>10</v>
      </c>
      <c r="AI8" s="40">
        <f t="shared" si="15"/>
        <v>4</v>
      </c>
      <c r="AJ8" s="37">
        <f>_xlfn.RANK.AVG(AO8,AO6:AO13,0)</f>
        <v>5</v>
      </c>
      <c r="AL8" s="1">
        <f t="shared" si="16"/>
        <v>3</v>
      </c>
      <c r="AM8" s="1">
        <f t="shared" si="17"/>
        <v>4</v>
      </c>
      <c r="AN8" s="1">
        <f t="shared" si="18"/>
        <v>0</v>
      </c>
      <c r="AO8" s="1">
        <f t="shared" si="6"/>
        <v>904</v>
      </c>
    </row>
    <row r="9" spans="1:41" ht="39.75" customHeight="1">
      <c r="A9" s="4"/>
      <c r="B9" s="4"/>
      <c r="C9" s="53" t="s">
        <v>18</v>
      </c>
      <c r="D9" s="23">
        <v>1</v>
      </c>
      <c r="E9" s="6" t="str">
        <f t="shared" si="7"/>
        <v>●</v>
      </c>
      <c r="F9" s="22">
        <v>4</v>
      </c>
      <c r="G9" s="15">
        <v>4</v>
      </c>
      <c r="H9" s="6" t="str">
        <f t="shared" si="19"/>
        <v>◎</v>
      </c>
      <c r="I9" s="14">
        <v>3</v>
      </c>
      <c r="J9" s="15">
        <v>2</v>
      </c>
      <c r="K9" s="6" t="str">
        <f t="shared" si="8"/>
        <v>◎</v>
      </c>
      <c r="L9" s="14">
        <v>0</v>
      </c>
      <c r="M9" s="15"/>
      <c r="N9" s="6"/>
      <c r="O9" s="14"/>
      <c r="P9" s="15">
        <v>2</v>
      </c>
      <c r="Q9" s="6" t="str">
        <f t="shared" si="10"/>
        <v>●</v>
      </c>
      <c r="R9" s="14">
        <v>3</v>
      </c>
      <c r="S9" s="15">
        <v>2</v>
      </c>
      <c r="T9" s="6" t="str">
        <f t="shared" si="11"/>
        <v>◎</v>
      </c>
      <c r="U9" s="14">
        <v>0</v>
      </c>
      <c r="V9" s="16">
        <v>2</v>
      </c>
      <c r="W9" s="17" t="str">
        <f t="shared" si="12"/>
        <v>◎</v>
      </c>
      <c r="X9" s="18">
        <v>1</v>
      </c>
      <c r="Y9" s="45">
        <v>1</v>
      </c>
      <c r="Z9" s="17" t="str">
        <f t="shared" si="0"/>
        <v>△</v>
      </c>
      <c r="AA9" s="19">
        <v>1</v>
      </c>
      <c r="AB9" s="46">
        <f t="shared" si="13"/>
        <v>13</v>
      </c>
      <c r="AC9" s="7">
        <f t="shared" si="14"/>
        <v>7</v>
      </c>
      <c r="AD9" s="7">
        <f t="shared" si="1"/>
        <v>4</v>
      </c>
      <c r="AE9" s="7">
        <f t="shared" si="2"/>
        <v>2</v>
      </c>
      <c r="AF9" s="7">
        <f t="shared" si="3"/>
        <v>1</v>
      </c>
      <c r="AG9" s="36">
        <f t="shared" si="4"/>
        <v>14</v>
      </c>
      <c r="AH9" s="7">
        <f t="shared" si="5"/>
        <v>12</v>
      </c>
      <c r="AI9" s="40">
        <f t="shared" si="15"/>
        <v>2</v>
      </c>
      <c r="AJ9" s="37">
        <f>_xlfn.RANK.AVG(AO9,AO6:AO13,0)</f>
        <v>2</v>
      </c>
      <c r="AL9" s="1">
        <f t="shared" si="16"/>
        <v>4</v>
      </c>
      <c r="AM9" s="1">
        <f t="shared" si="17"/>
        <v>2</v>
      </c>
      <c r="AN9" s="1">
        <f t="shared" si="18"/>
        <v>1</v>
      </c>
      <c r="AO9" s="1">
        <f t="shared" si="6"/>
        <v>1302</v>
      </c>
    </row>
    <row r="10" spans="1:41" ht="39.75" customHeight="1">
      <c r="A10" s="4"/>
      <c r="B10" s="4"/>
      <c r="C10" s="53" t="s">
        <v>12</v>
      </c>
      <c r="D10" s="21">
        <v>1</v>
      </c>
      <c r="E10" s="6" t="str">
        <f t="shared" si="7"/>
        <v>●</v>
      </c>
      <c r="F10" s="22">
        <v>5</v>
      </c>
      <c r="G10" s="15">
        <v>2</v>
      </c>
      <c r="H10" s="6" t="str">
        <f t="shared" si="19"/>
        <v>●</v>
      </c>
      <c r="I10" s="14">
        <v>4</v>
      </c>
      <c r="J10" s="15">
        <v>3</v>
      </c>
      <c r="K10" s="6" t="str">
        <f t="shared" si="8"/>
        <v>◎</v>
      </c>
      <c r="L10" s="14">
        <v>1</v>
      </c>
      <c r="M10" s="15">
        <v>3</v>
      </c>
      <c r="N10" s="6" t="str">
        <f t="shared" si="9"/>
        <v>◎</v>
      </c>
      <c r="O10" s="14">
        <v>2</v>
      </c>
      <c r="P10" s="15"/>
      <c r="Q10" s="6"/>
      <c r="R10" s="14"/>
      <c r="S10" s="15">
        <v>2</v>
      </c>
      <c r="T10" s="6" t="str">
        <f t="shared" si="11"/>
        <v>△</v>
      </c>
      <c r="U10" s="14">
        <v>2</v>
      </c>
      <c r="V10" s="16">
        <v>1</v>
      </c>
      <c r="W10" s="17" t="str">
        <f t="shared" si="12"/>
        <v>◎</v>
      </c>
      <c r="X10" s="18">
        <v>0</v>
      </c>
      <c r="Y10" s="45">
        <v>4</v>
      </c>
      <c r="Z10" s="17" t="str">
        <f t="shared" si="0"/>
        <v>◎</v>
      </c>
      <c r="AA10" s="19">
        <v>1</v>
      </c>
      <c r="AB10" s="46">
        <f t="shared" si="13"/>
        <v>13</v>
      </c>
      <c r="AC10" s="7">
        <f t="shared" si="14"/>
        <v>7</v>
      </c>
      <c r="AD10" s="7">
        <f t="shared" si="1"/>
        <v>4</v>
      </c>
      <c r="AE10" s="7">
        <f t="shared" si="2"/>
        <v>2</v>
      </c>
      <c r="AF10" s="7">
        <f t="shared" si="3"/>
        <v>1</v>
      </c>
      <c r="AG10" s="36">
        <f t="shared" si="4"/>
        <v>16</v>
      </c>
      <c r="AH10" s="7">
        <f t="shared" si="5"/>
        <v>15</v>
      </c>
      <c r="AI10" s="40">
        <f t="shared" si="15"/>
        <v>1</v>
      </c>
      <c r="AJ10" s="37">
        <f>_xlfn.RANK.AVG(AO10,AO6:AO13,0)</f>
        <v>3</v>
      </c>
      <c r="AL10" s="1">
        <f t="shared" si="16"/>
        <v>4</v>
      </c>
      <c r="AM10" s="1">
        <f t="shared" si="17"/>
        <v>2</v>
      </c>
      <c r="AN10" s="1">
        <f t="shared" si="18"/>
        <v>1</v>
      </c>
      <c r="AO10" s="1">
        <f t="shared" si="6"/>
        <v>1301</v>
      </c>
    </row>
    <row r="11" spans="1:41" ht="40.5" customHeight="1">
      <c r="A11" s="4"/>
      <c r="B11" s="4"/>
      <c r="C11" s="53" t="s">
        <v>19</v>
      </c>
      <c r="D11" s="21">
        <v>1</v>
      </c>
      <c r="E11" s="6" t="str">
        <f t="shared" si="7"/>
        <v>●</v>
      </c>
      <c r="F11" s="22">
        <v>3</v>
      </c>
      <c r="G11" s="15">
        <v>3</v>
      </c>
      <c r="H11" s="6" t="str">
        <f t="shared" si="19"/>
        <v>◎</v>
      </c>
      <c r="I11" s="14">
        <v>1</v>
      </c>
      <c r="J11" s="15">
        <v>1</v>
      </c>
      <c r="K11" s="6" t="str">
        <f t="shared" si="8"/>
        <v>◎</v>
      </c>
      <c r="L11" s="14">
        <v>0</v>
      </c>
      <c r="M11" s="15">
        <v>0</v>
      </c>
      <c r="N11" s="6" t="str">
        <f t="shared" si="9"/>
        <v>●</v>
      </c>
      <c r="O11" s="14">
        <v>2</v>
      </c>
      <c r="P11" s="15">
        <v>2</v>
      </c>
      <c r="Q11" s="6" t="str">
        <f t="shared" si="10"/>
        <v>△</v>
      </c>
      <c r="R11" s="14">
        <v>2</v>
      </c>
      <c r="S11" s="15"/>
      <c r="T11" s="6"/>
      <c r="U11" s="14"/>
      <c r="V11" s="16">
        <v>1</v>
      </c>
      <c r="W11" s="17" t="str">
        <f t="shared" si="12"/>
        <v>◎</v>
      </c>
      <c r="X11" s="18">
        <v>0</v>
      </c>
      <c r="Y11" s="45">
        <v>0</v>
      </c>
      <c r="Z11" s="17" t="str">
        <f t="shared" si="0"/>
        <v>△</v>
      </c>
      <c r="AA11" s="19">
        <v>0</v>
      </c>
      <c r="AB11" s="46">
        <f t="shared" si="13"/>
        <v>11</v>
      </c>
      <c r="AC11" s="7">
        <f t="shared" si="14"/>
        <v>7</v>
      </c>
      <c r="AD11" s="7">
        <f t="shared" si="1"/>
        <v>3</v>
      </c>
      <c r="AE11" s="7">
        <f t="shared" si="2"/>
        <v>2</v>
      </c>
      <c r="AF11" s="7">
        <f t="shared" si="3"/>
        <v>2</v>
      </c>
      <c r="AG11" s="36">
        <f t="shared" si="4"/>
        <v>8</v>
      </c>
      <c r="AH11" s="7">
        <f t="shared" si="5"/>
        <v>8</v>
      </c>
      <c r="AI11" s="40">
        <f t="shared" si="15"/>
        <v>0</v>
      </c>
      <c r="AJ11" s="37">
        <f>_xlfn.RANK.AVG(AO11,AO6:AO13,0)</f>
        <v>4</v>
      </c>
      <c r="AL11" s="1">
        <f t="shared" si="16"/>
        <v>3</v>
      </c>
      <c r="AM11" s="1">
        <f t="shared" si="17"/>
        <v>2</v>
      </c>
      <c r="AN11" s="1">
        <f t="shared" si="18"/>
        <v>2</v>
      </c>
      <c r="AO11" s="1">
        <f t="shared" si="6"/>
        <v>1100</v>
      </c>
    </row>
    <row r="12" spans="1:41" ht="40.5" customHeight="1">
      <c r="A12" s="4"/>
      <c r="B12" s="4"/>
      <c r="C12" s="53" t="s">
        <v>13</v>
      </c>
      <c r="D12" s="21">
        <v>1</v>
      </c>
      <c r="E12" s="6" t="str">
        <f t="shared" si="7"/>
        <v>●</v>
      </c>
      <c r="F12" s="22">
        <v>2</v>
      </c>
      <c r="G12" s="15">
        <v>2</v>
      </c>
      <c r="H12" s="6" t="str">
        <f t="shared" si="19"/>
        <v>◎</v>
      </c>
      <c r="I12" s="14">
        <v>1</v>
      </c>
      <c r="J12" s="15">
        <v>1</v>
      </c>
      <c r="K12" s="6" t="str">
        <f t="shared" si="8"/>
        <v>●</v>
      </c>
      <c r="L12" s="14">
        <v>3</v>
      </c>
      <c r="M12" s="15">
        <v>1</v>
      </c>
      <c r="N12" s="6" t="str">
        <f t="shared" si="9"/>
        <v>●</v>
      </c>
      <c r="O12" s="14">
        <v>2</v>
      </c>
      <c r="P12" s="15">
        <v>0</v>
      </c>
      <c r="Q12" s="6" t="str">
        <f t="shared" si="10"/>
        <v>●</v>
      </c>
      <c r="R12" s="14">
        <v>1</v>
      </c>
      <c r="S12" s="15">
        <v>0</v>
      </c>
      <c r="T12" s="6" t="str">
        <f>IF(S12="","",IF(S12=U12,"△",IF(S12&gt;U12,"◎","●")))</f>
        <v>●</v>
      </c>
      <c r="U12" s="14">
        <v>1</v>
      </c>
      <c r="V12" s="16"/>
      <c r="W12" s="17"/>
      <c r="X12" s="18"/>
      <c r="Y12" s="45">
        <v>2</v>
      </c>
      <c r="Z12" s="6" t="str">
        <f t="shared" si="0"/>
        <v>△</v>
      </c>
      <c r="AA12" s="19">
        <v>2</v>
      </c>
      <c r="AB12" s="46">
        <f>(AD12*3)+(AF12*1)</f>
        <v>4</v>
      </c>
      <c r="AC12" s="7">
        <f>AD12+AE12+AF12</f>
        <v>7</v>
      </c>
      <c r="AD12" s="7">
        <f t="shared" si="1"/>
        <v>1</v>
      </c>
      <c r="AE12" s="7">
        <f t="shared" si="2"/>
        <v>5</v>
      </c>
      <c r="AF12" s="7">
        <f t="shared" si="3"/>
        <v>1</v>
      </c>
      <c r="AG12" s="36">
        <f t="shared" si="4"/>
        <v>7</v>
      </c>
      <c r="AH12" s="7">
        <f t="shared" si="5"/>
        <v>12</v>
      </c>
      <c r="AI12" s="40">
        <f>AG12-AH12</f>
        <v>-5</v>
      </c>
      <c r="AJ12" s="37">
        <f>_xlfn.RANK.AVG(AO12,AO6:AO13,0)</f>
        <v>7</v>
      </c>
      <c r="AL12" s="1">
        <f>AD12</f>
        <v>1</v>
      </c>
      <c r="AM12" s="1">
        <f>AE12</f>
        <v>5</v>
      </c>
      <c r="AN12" s="1">
        <f>AF12</f>
        <v>1</v>
      </c>
      <c r="AO12" s="1">
        <f>(AB12*100)+AI12</f>
        <v>395</v>
      </c>
    </row>
    <row r="13" spans="1:41" ht="40.5" customHeight="1" thickBot="1">
      <c r="A13" s="4"/>
      <c r="B13" s="4"/>
      <c r="C13" s="54" t="s">
        <v>9</v>
      </c>
      <c r="D13" s="31">
        <v>0</v>
      </c>
      <c r="E13" s="32" t="str">
        <f t="shared" si="7"/>
        <v>●</v>
      </c>
      <c r="F13" s="33">
        <v>1</v>
      </c>
      <c r="G13" s="34">
        <v>6</v>
      </c>
      <c r="H13" s="32" t="str">
        <f t="shared" si="19"/>
        <v>◎</v>
      </c>
      <c r="I13" s="35">
        <v>2</v>
      </c>
      <c r="J13" s="34">
        <v>1</v>
      </c>
      <c r="K13" s="32" t="str">
        <f t="shared" si="8"/>
        <v>●</v>
      </c>
      <c r="L13" s="35">
        <v>3</v>
      </c>
      <c r="M13" s="34">
        <v>1</v>
      </c>
      <c r="N13" s="32" t="str">
        <f t="shared" si="9"/>
        <v>△</v>
      </c>
      <c r="O13" s="35">
        <v>1</v>
      </c>
      <c r="P13" s="34">
        <v>1</v>
      </c>
      <c r="Q13" s="32" t="str">
        <f t="shared" si="10"/>
        <v>●</v>
      </c>
      <c r="R13" s="35">
        <v>4</v>
      </c>
      <c r="S13" s="34">
        <v>0</v>
      </c>
      <c r="T13" s="32" t="str">
        <f t="shared" si="11"/>
        <v>△</v>
      </c>
      <c r="U13" s="35">
        <v>0</v>
      </c>
      <c r="V13" s="48">
        <v>2</v>
      </c>
      <c r="W13" s="49" t="str">
        <f t="shared" si="12"/>
        <v>△</v>
      </c>
      <c r="X13" s="50">
        <v>2</v>
      </c>
      <c r="Y13" s="51"/>
      <c r="Z13" s="51"/>
      <c r="AA13" s="51"/>
      <c r="AB13" s="47">
        <f t="shared" si="13"/>
        <v>6</v>
      </c>
      <c r="AC13" s="52">
        <f t="shared" si="14"/>
        <v>7</v>
      </c>
      <c r="AD13" s="52">
        <f t="shared" si="1"/>
        <v>1</v>
      </c>
      <c r="AE13" s="52">
        <f t="shared" si="2"/>
        <v>3</v>
      </c>
      <c r="AF13" s="52">
        <f t="shared" si="3"/>
        <v>3</v>
      </c>
      <c r="AG13" s="38">
        <f t="shared" si="4"/>
        <v>11</v>
      </c>
      <c r="AH13" s="55">
        <f t="shared" si="5"/>
        <v>13</v>
      </c>
      <c r="AI13" s="41">
        <f t="shared" si="15"/>
        <v>-2</v>
      </c>
      <c r="AJ13" s="39">
        <f>_xlfn.RANK.AVG(AO13,AO6:AO14,0)</f>
        <v>6</v>
      </c>
      <c r="AL13" s="1">
        <f t="shared" si="16"/>
        <v>1</v>
      </c>
      <c r="AM13" s="1">
        <f t="shared" si="17"/>
        <v>3</v>
      </c>
      <c r="AN13" s="1">
        <f t="shared" si="18"/>
        <v>3</v>
      </c>
      <c r="AO13" s="1">
        <f t="shared" si="6"/>
        <v>598</v>
      </c>
    </row>
    <row r="14" ht="30" customHeight="1" thickTop="1"/>
  </sheetData>
  <sheetProtection/>
  <mergeCells count="18">
    <mergeCell ref="AB4:AB5"/>
    <mergeCell ref="AD4:AD5"/>
    <mergeCell ref="V4:X5"/>
    <mergeCell ref="G4:I5"/>
    <mergeCell ref="J4:L5"/>
    <mergeCell ref="M4:O5"/>
    <mergeCell ref="P4:R5"/>
    <mergeCell ref="S4:U5"/>
    <mergeCell ref="AF4:AF5"/>
    <mergeCell ref="Y4:AA5"/>
    <mergeCell ref="AE4:AE5"/>
    <mergeCell ref="AI4:AI5"/>
    <mergeCell ref="AH3:AJ3"/>
    <mergeCell ref="C2:AI2"/>
    <mergeCell ref="C4:C5"/>
    <mergeCell ref="D4:F5"/>
    <mergeCell ref="AC4:AC5"/>
    <mergeCell ref="AJ4:AJ5"/>
  </mergeCells>
  <printOptions/>
  <pageMargins left="0.52" right="0.42" top="1.062992125984252" bottom="0.984251968503937" header="0.5118110236220472" footer="0.5118110236220472"/>
  <pageSetup fitToHeight="0" fitToWidth="1" horizontalDpi="200" verticalDpi="200" orientation="landscape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Ｇｏｊｉ</dc:creator>
  <cp:keywords/>
  <dc:description/>
  <cp:lastModifiedBy>tomo3035</cp:lastModifiedBy>
  <cp:lastPrinted>2018-01-14T09:16:57Z</cp:lastPrinted>
  <dcterms:created xsi:type="dcterms:W3CDTF">2007-05-06T04:32:18Z</dcterms:created>
  <dcterms:modified xsi:type="dcterms:W3CDTF">2018-01-28T11:54:50Z</dcterms:modified>
  <cp:category/>
  <cp:version/>
  <cp:contentType/>
  <cp:contentStatus/>
</cp:coreProperties>
</file>